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0720" windowHeight="13104"/>
  </bookViews>
  <sheets>
    <sheet name="ALL" sheetId="1" r:id="rId1"/>
  </sheets>
  <definedNames>
    <definedName name="_xlnm._FilterDatabase" localSheetId="0" hidden="1">ALL!$A$5:$I$16</definedName>
    <definedName name="EURO">ALL!$V$6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L13" i="1"/>
  <c r="N12" i="1"/>
  <c r="L12" i="1"/>
  <c r="K12" i="1" s="1"/>
  <c r="N11" i="1"/>
  <c r="L11" i="1"/>
  <c r="K11" i="1" s="1"/>
  <c r="N10" i="1"/>
  <c r="L10" i="1"/>
  <c r="K10" i="1" s="1"/>
  <c r="N9" i="1"/>
  <c r="L9" i="1"/>
  <c r="K9" i="1" s="1"/>
  <c r="N8" i="1"/>
  <c r="L8" i="1"/>
  <c r="K8" i="1" s="1"/>
  <c r="K13" i="1" l="1"/>
  <c r="M11" i="1"/>
  <c r="M10" i="1"/>
  <c r="L14" i="1"/>
  <c r="M12" i="1"/>
  <c r="M9" i="1"/>
  <c r="M8" i="1"/>
  <c r="K14" i="1" l="1"/>
  <c r="M13" i="1"/>
  <c r="M14" i="1" l="1"/>
  <c r="H12" i="1" l="1"/>
  <c r="G12" i="1" l="1"/>
  <c r="P12" i="1"/>
  <c r="H11" i="1"/>
  <c r="P11" i="1" s="1"/>
  <c r="I12" i="1" l="1"/>
  <c r="Q12" i="1" s="1"/>
  <c r="O12" i="1"/>
  <c r="G11" i="1"/>
  <c r="O11" i="1" s="1"/>
  <c r="I11" i="1" l="1"/>
  <c r="Q11" i="1" s="1"/>
  <c r="H13" i="1" l="1"/>
  <c r="P13" i="1" s="1"/>
  <c r="H10" i="1"/>
  <c r="P10" i="1" s="1"/>
  <c r="H9" i="1"/>
  <c r="P9" i="1" s="1"/>
  <c r="H8" i="1"/>
  <c r="P8" i="1" s="1"/>
  <c r="G9" i="1" l="1"/>
  <c r="G13" i="1"/>
  <c r="O13" i="1" s="1"/>
  <c r="H14" i="1"/>
  <c r="P14" i="1" s="1"/>
  <c r="G8" i="1"/>
  <c r="O8" i="1" s="1"/>
  <c r="G10" i="1"/>
  <c r="O10" i="1" s="1"/>
  <c r="I9" i="1" l="1"/>
  <c r="Q9" i="1" s="1"/>
  <c r="O9" i="1"/>
  <c r="I13" i="1"/>
  <c r="Q13" i="1" s="1"/>
  <c r="I10" i="1"/>
  <c r="Q10" i="1" s="1"/>
  <c r="I8" i="1"/>
  <c r="Q8" i="1" s="1"/>
  <c r="G14" i="1"/>
  <c r="O14" i="1" s="1"/>
  <c r="I14" i="1" l="1"/>
  <c r="Q14" i="1" s="1"/>
</calcChain>
</file>

<file path=xl/sharedStrings.xml><?xml version="1.0" encoding="utf-8"?>
<sst xmlns="http://schemas.openxmlformats.org/spreadsheetml/2006/main" count="44" uniqueCount="32">
  <si>
    <t>  / kody  /</t>
  </si>
  <si>
    <t>J.m.</t>
  </si>
  <si>
    <t>Ilość</t>
  </si>
  <si>
    <t>Cena         jedn.          brutto / zł. /</t>
  </si>
  <si>
    <t>Przedmiot  zamówienia </t>
  </si>
  <si>
    <t>szt.</t>
  </si>
  <si>
    <t>szt</t>
  </si>
  <si>
    <t>Moduł rozszerzenia Cisco Catalyst C9300-NM-8X</t>
  </si>
  <si>
    <t>889728035835</t>
  </si>
  <si>
    <t>Serene Nexus (Zamiennik modułu/wkładki SFP+ Cisco SFP-10G-LR)</t>
  </si>
  <si>
    <t>LP</t>
  </si>
  <si>
    <t>Router NetGear MR6150 Nighthawk M6</t>
  </si>
  <si>
    <t>1506270-250203231136</t>
  </si>
  <si>
    <t>MC220L</t>
  </si>
  <si>
    <t>Wartość netto (PLN)</t>
  </si>
  <si>
    <t>Wartość brutto (PLN)</t>
  </si>
  <si>
    <t>Wartość netto (EURO)</t>
  </si>
  <si>
    <t>Wkładka SFP GLC-GE-100FX</t>
  </si>
  <si>
    <t>746320977003</t>
  </si>
  <si>
    <t>SFP-10G-LR-C</t>
  </si>
  <si>
    <t>RAZEM, w tym:</t>
  </si>
  <si>
    <t>0230494832942</t>
  </si>
  <si>
    <t>Media konwerter światłowodowy TP-LINK MC210CS</t>
  </si>
  <si>
    <t>ZAMÓWIENIE PODSTAWOWE</t>
  </si>
  <si>
    <t>Tabela kalkulacyjna dla zadania: "Zakup urządzeń i wyposażenia sieciowego dla JW4101"</t>
  </si>
  <si>
    <t>Media konwerter światlowodowy  TP-LINK MC220L</t>
  </si>
  <si>
    <t>ZAMÓWIENIE OPCJONALNE</t>
  </si>
  <si>
    <t>ZAMÓWIENIE PODSTAWOWE + OPCJONALNE</t>
  </si>
  <si>
    <t>Rodzaj produktu (oryginalny/ równoważny)</t>
  </si>
  <si>
    <t>Producent</t>
  </si>
  <si>
    <t>Model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</si>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</sst>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0_);_(* \(#,##0.00\);_(* &quot;-&quot;??_);_(@_)"/>
    <numFmt numFmtId="165" formatCode="_-[$€-2]\ * #,##0.00_-;\-[$€-2]\ * #,##0.00_-;_-[$€-2]\ * &quot;-&quot;??_-;_-@_-"/>
    <numFmt numFmtId="166" formatCode="_-* #,##0.00\ [$zł-415]_-;\-* #,##0.00\ [$zł-415]_-;_-* &quot;-&quot;??\ [$zł-415]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theme="1"/>
      <name val="Aptos Narrow"/>
      <family val="2"/>
    </font>
    <font>
      <sz val="11"/>
      <color theme="1"/>
      <name val="Arial"/>
      <family val="2"/>
      <charset val="238"/>
    </font>
    <font>
      <sz val="11"/>
      <name val="Aptos Narrow"/>
      <family val="2"/>
    </font>
    <font>
      <sz val="11"/>
      <color rgb="FF393E41"/>
      <name val="Aptos Narrow"/>
      <family val="2"/>
    </font>
    <font>
      <sz val="11"/>
      <name val="Arial"/>
      <family val="2"/>
      <charset val="238"/>
    </font>
    <font>
      <b/>
      <sz val="11"/>
      <color theme="1"/>
      <name val="Aptos Narrow"/>
      <family val="2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164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113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165" fontId="6" fillId="0" borderId="0" xfId="3" applyNumberFormat="1" applyFont="1" applyAlignment="1">
      <alignment horizontal="center" vertical="center"/>
    </xf>
    <xf numFmtId="166" fontId="6" fillId="0" borderId="0" xfId="3" applyNumberFormat="1" applyFont="1" applyAlignment="1">
      <alignment horizontal="center" vertical="center"/>
    </xf>
    <xf numFmtId="166" fontId="6" fillId="0" borderId="0" xfId="3" applyNumberFormat="1" applyFont="1" applyFill="1" applyAlignment="1">
      <alignment horizontal="center" vertical="center"/>
    </xf>
    <xf numFmtId="165" fontId="6" fillId="0" borderId="0" xfId="3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66" fontId="7" fillId="0" borderId="0" xfId="3" applyNumberFormat="1" applyFont="1" applyAlignment="1">
      <alignment horizontal="center" vertical="center"/>
    </xf>
    <xf numFmtId="166" fontId="7" fillId="0" borderId="8" xfId="3" applyNumberFormat="1" applyFont="1" applyBorder="1" applyAlignment="1">
      <alignment vertical="center"/>
    </xf>
    <xf numFmtId="166" fontId="7" fillId="0" borderId="9" xfId="3" applyNumberFormat="1" applyFont="1" applyBorder="1" applyAlignment="1">
      <alignment vertical="center"/>
    </xf>
    <xf numFmtId="166" fontId="7" fillId="0" borderId="10" xfId="3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6" fontId="8" fillId="0" borderId="1" xfId="3" applyNumberFormat="1" applyFont="1" applyFill="1" applyBorder="1" applyAlignment="1">
      <alignment horizontal="center" vertical="center"/>
    </xf>
    <xf numFmtId="165" fontId="8" fillId="0" borderId="4" xfId="3" applyNumberFormat="1" applyFont="1" applyFill="1" applyBorder="1" applyAlignment="1">
      <alignment horizontal="center" vertical="center"/>
    </xf>
    <xf numFmtId="166" fontId="7" fillId="2" borderId="2" xfId="3" applyNumberFormat="1" applyFont="1" applyFill="1" applyBorder="1" applyAlignment="1">
      <alignment horizontal="center" vertical="center"/>
    </xf>
    <xf numFmtId="166" fontId="7" fillId="0" borderId="1" xfId="3" applyNumberFormat="1" applyFont="1" applyFill="1" applyBorder="1" applyAlignment="1">
      <alignment horizontal="center" vertical="center"/>
    </xf>
    <xf numFmtId="165" fontId="7" fillId="0" borderId="4" xfId="3" applyNumberFormat="1" applyFont="1" applyFill="1" applyBorder="1" applyAlignment="1">
      <alignment horizontal="center" vertical="center"/>
    </xf>
    <xf numFmtId="0" fontId="10" fillId="0" borderId="1" xfId="0" quotePrefix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wrapText="1"/>
    </xf>
    <xf numFmtId="49" fontId="9" fillId="0" borderId="23" xfId="0" applyNumberFormat="1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166" fontId="7" fillId="2" borderId="24" xfId="3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6" fontId="7" fillId="0" borderId="23" xfId="3" applyNumberFormat="1" applyFont="1" applyFill="1" applyBorder="1" applyAlignment="1">
      <alignment horizontal="center" vertical="center"/>
    </xf>
    <xf numFmtId="165" fontId="7" fillId="0" borderId="25" xfId="3" applyNumberFormat="1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66" fontId="8" fillId="0" borderId="23" xfId="3" applyNumberFormat="1" applyFont="1" applyFill="1" applyBorder="1" applyAlignment="1">
      <alignment horizontal="center" vertical="center"/>
    </xf>
    <xf numFmtId="165" fontId="8" fillId="0" borderId="25" xfId="3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12" fillId="0" borderId="16" xfId="0" applyFont="1" applyBorder="1" applyAlignment="1">
      <alignment horizontal="center" vertical="center"/>
    </xf>
    <xf numFmtId="0" fontId="12" fillId="3" borderId="26" xfId="0" applyFont="1" applyFill="1" applyBorder="1" applyAlignment="1">
      <alignment horizontal="left" vertical="center"/>
    </xf>
    <xf numFmtId="0" fontId="12" fillId="3" borderId="26" xfId="0" applyFont="1" applyFill="1" applyBorder="1" applyAlignment="1">
      <alignment horizontal="center" vertical="center"/>
    </xf>
    <xf numFmtId="166" fontId="12" fillId="3" borderId="27" xfId="3" applyNumberFormat="1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166" fontId="12" fillId="3" borderId="26" xfId="3" applyNumberFormat="1" applyFont="1" applyFill="1" applyBorder="1" applyAlignment="1">
      <alignment horizontal="center" vertical="center"/>
    </xf>
    <xf numFmtId="165" fontId="12" fillId="3" borderId="29" xfId="3" applyNumberFormat="1" applyFont="1" applyFill="1" applyBorder="1" applyAlignment="1">
      <alignment horizontal="center" vertical="center"/>
    </xf>
    <xf numFmtId="166" fontId="12" fillId="3" borderId="16" xfId="3" applyNumberFormat="1" applyFont="1" applyFill="1" applyBorder="1" applyAlignment="1">
      <alignment horizontal="center" vertical="center"/>
    </xf>
    <xf numFmtId="166" fontId="12" fillId="3" borderId="28" xfId="3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left" vertical="center" wrapText="1"/>
    </xf>
    <xf numFmtId="49" fontId="9" fillId="0" borderId="20" xfId="0" applyNumberFormat="1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166" fontId="7" fillId="2" borderId="30" xfId="3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66" fontId="7" fillId="0" borderId="20" xfId="3" applyNumberFormat="1" applyFont="1" applyFill="1" applyBorder="1" applyAlignment="1">
      <alignment horizontal="center" vertical="center"/>
    </xf>
    <xf numFmtId="165" fontId="7" fillId="0" borderId="21" xfId="3" applyNumberFormat="1" applyFont="1" applyFill="1" applyBorder="1" applyAlignment="1">
      <alignment horizontal="center" vertical="center"/>
    </xf>
    <xf numFmtId="166" fontId="8" fillId="0" borderId="20" xfId="3" applyNumberFormat="1" applyFont="1" applyFill="1" applyBorder="1" applyAlignment="1">
      <alignment horizontal="center" vertical="center"/>
    </xf>
    <xf numFmtId="165" fontId="8" fillId="0" borderId="21" xfId="3" applyNumberFormat="1" applyFont="1" applyFill="1" applyBorder="1" applyAlignment="1">
      <alignment horizontal="center" vertical="center"/>
    </xf>
    <xf numFmtId="166" fontId="8" fillId="0" borderId="0" xfId="3" applyNumberFormat="1" applyFont="1" applyBorder="1" applyAlignment="1">
      <alignment horizontal="center" vertical="center"/>
    </xf>
    <xf numFmtId="165" fontId="8" fillId="0" borderId="3" xfId="3" applyNumberFormat="1" applyFont="1" applyFill="1" applyBorder="1" applyAlignment="1">
      <alignment horizontal="center" vertical="center"/>
    </xf>
    <xf numFmtId="165" fontId="8" fillId="0" borderId="1" xfId="3" applyNumberFormat="1" applyFont="1" applyFill="1" applyBorder="1" applyAlignment="1">
      <alignment horizontal="center" vertical="center"/>
    </xf>
    <xf numFmtId="165" fontId="8" fillId="0" borderId="5" xfId="3" applyNumberFormat="1" applyFont="1" applyFill="1" applyBorder="1" applyAlignment="1">
      <alignment horizontal="center" vertical="center"/>
    </xf>
    <xf numFmtId="165" fontId="8" fillId="0" borderId="6" xfId="3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horizontal="center" vertical="center"/>
    </xf>
    <xf numFmtId="165" fontId="12" fillId="3" borderId="16" xfId="3" applyNumberFormat="1" applyFont="1" applyFill="1" applyBorder="1" applyAlignment="1">
      <alignment horizontal="center" vertical="center"/>
    </xf>
    <xf numFmtId="165" fontId="12" fillId="3" borderId="17" xfId="3" applyNumberFormat="1" applyFont="1" applyFill="1" applyBorder="1" applyAlignment="1">
      <alignment horizontal="center" vertical="center"/>
    </xf>
    <xf numFmtId="165" fontId="12" fillId="3" borderId="18" xfId="3" applyNumberFormat="1" applyFont="1" applyFill="1" applyBorder="1" applyAlignment="1">
      <alignment horizontal="center" vertical="center"/>
    </xf>
    <xf numFmtId="165" fontId="8" fillId="2" borderId="11" xfId="3" applyNumberFormat="1" applyFont="1" applyFill="1" applyBorder="1" applyAlignment="1">
      <alignment horizontal="center" vertical="center" wrapText="1"/>
    </xf>
    <xf numFmtId="165" fontId="8" fillId="2" borderId="3" xfId="3" applyNumberFormat="1" applyFont="1" applyFill="1" applyBorder="1" applyAlignment="1">
      <alignment horizontal="center" vertical="center" wrapText="1"/>
    </xf>
    <xf numFmtId="165" fontId="8" fillId="2" borderId="12" xfId="3" applyNumberFormat="1" applyFont="1" applyFill="1" applyBorder="1" applyAlignment="1">
      <alignment horizontal="center" vertical="center" wrapText="1"/>
    </xf>
    <xf numFmtId="165" fontId="8" fillId="2" borderId="1" xfId="3" applyNumberFormat="1" applyFont="1" applyFill="1" applyBorder="1" applyAlignment="1">
      <alignment horizontal="center" vertical="center" wrapText="1"/>
    </xf>
    <xf numFmtId="165" fontId="8" fillId="2" borderId="14" xfId="3" applyNumberFormat="1" applyFont="1" applyFill="1" applyBorder="1" applyAlignment="1">
      <alignment horizontal="center" vertical="center" wrapText="1"/>
    </xf>
    <xf numFmtId="165" fontId="8" fillId="2" borderId="4" xfId="3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6" fontId="8" fillId="0" borderId="8" xfId="3" applyNumberFormat="1" applyFont="1" applyBorder="1" applyAlignment="1">
      <alignment horizontal="center" vertical="center"/>
    </xf>
    <xf numFmtId="166" fontId="8" fillId="0" borderId="9" xfId="3" applyNumberFormat="1" applyFont="1" applyBorder="1" applyAlignment="1">
      <alignment horizontal="center" vertical="center"/>
    </xf>
    <xf numFmtId="166" fontId="8" fillId="0" borderId="10" xfId="3" applyNumberFormat="1" applyFont="1" applyBorder="1" applyAlignment="1">
      <alignment horizontal="center" vertical="center"/>
    </xf>
    <xf numFmtId="166" fontId="8" fillId="0" borderId="16" xfId="3" applyNumberFormat="1" applyFont="1" applyBorder="1" applyAlignment="1">
      <alignment horizontal="center" vertical="center"/>
    </xf>
    <xf numFmtId="166" fontId="8" fillId="0" borderId="17" xfId="3" applyNumberFormat="1" applyFont="1" applyBorder="1" applyAlignment="1">
      <alignment horizontal="center" vertical="center"/>
    </xf>
    <xf numFmtId="166" fontId="8" fillId="0" borderId="18" xfId="3" applyNumberFormat="1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6" fontId="8" fillId="2" borderId="12" xfId="3" applyNumberFormat="1" applyFont="1" applyFill="1" applyBorder="1" applyAlignment="1">
      <alignment horizontal="center" vertical="center" wrapText="1"/>
    </xf>
    <xf numFmtId="166" fontId="8" fillId="2" borderId="1" xfId="3" applyNumberFormat="1" applyFont="1" applyFill="1" applyBorder="1" applyAlignment="1">
      <alignment horizontal="center" vertical="center" wrapText="1"/>
    </xf>
    <xf numFmtId="166" fontId="8" fillId="2" borderId="6" xfId="3" applyNumberFormat="1" applyFont="1" applyFill="1" applyBorder="1" applyAlignment="1">
      <alignment horizontal="center" vertical="center" wrapText="1"/>
    </xf>
    <xf numFmtId="165" fontId="8" fillId="2" borderId="7" xfId="3" applyNumberFormat="1" applyFont="1" applyFill="1" applyBorder="1" applyAlignment="1">
      <alignment horizontal="center" vertical="center" wrapText="1"/>
    </xf>
    <xf numFmtId="165" fontId="7" fillId="2" borderId="14" xfId="3" applyNumberFormat="1" applyFont="1" applyFill="1" applyBorder="1" applyAlignment="1">
      <alignment horizontal="center" vertical="center" wrapText="1"/>
    </xf>
    <xf numFmtId="165" fontId="7" fillId="2" borderId="4" xfId="3" applyNumberFormat="1" applyFont="1" applyFill="1" applyBorder="1" applyAlignment="1">
      <alignment horizontal="center" vertical="center" wrapText="1"/>
    </xf>
    <xf numFmtId="165" fontId="7" fillId="2" borderId="7" xfId="3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7" fillId="2" borderId="12" xfId="3" applyNumberFormat="1" applyFont="1" applyFill="1" applyBorder="1" applyAlignment="1">
      <alignment horizontal="center" vertical="center" wrapText="1"/>
    </xf>
    <xf numFmtId="166" fontId="7" fillId="2" borderId="1" xfId="3" applyNumberFormat="1" applyFont="1" applyFill="1" applyBorder="1" applyAlignment="1">
      <alignment horizontal="center" vertical="center" wrapText="1"/>
    </xf>
    <xf numFmtId="166" fontId="7" fillId="2" borderId="6" xfId="3" applyNumberFormat="1" applyFont="1" applyFill="1" applyBorder="1" applyAlignment="1">
      <alignment horizontal="center" vertical="center" wrapText="1"/>
    </xf>
    <xf numFmtId="166" fontId="7" fillId="2" borderId="13" xfId="3" applyNumberFormat="1" applyFont="1" applyFill="1" applyBorder="1" applyAlignment="1">
      <alignment horizontal="center" vertical="center" wrapText="1"/>
    </xf>
    <xf numFmtId="166" fontId="7" fillId="2" borderId="2" xfId="3" applyNumberFormat="1" applyFont="1" applyFill="1" applyBorder="1" applyAlignment="1">
      <alignment horizontal="center" vertical="center" wrapText="1"/>
    </xf>
    <xf numFmtId="166" fontId="7" fillId="2" borderId="15" xfId="3" applyNumberFormat="1" applyFont="1" applyFill="1" applyBorder="1" applyAlignment="1">
      <alignment horizontal="center" vertical="center" wrapText="1"/>
    </xf>
  </cellXfs>
  <cellStyles count="6">
    <cellStyle name="Dziesiętny" xfId="3" builtinId="3"/>
    <cellStyle name="Dziesiętny 2" xfId="5"/>
    <cellStyle name="Normalny" xfId="0" builtinId="0"/>
    <cellStyle name="Normalny 2" xfId="1"/>
    <cellStyle name="Normalny 3" xfId="2"/>
    <cellStyle name="Normalny 3 2" xfId="4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tabSelected="1" zoomScale="70" zoomScaleNormal="70" workbookViewId="0">
      <pane ySplit="7" topLeftCell="A8" activePane="bottomLeft" state="frozen"/>
      <selection pane="bottomLeft" activeCell="L28" sqref="L28"/>
    </sheetView>
  </sheetViews>
  <sheetFormatPr defaultColWidth="9.33203125" defaultRowHeight="13.2"/>
  <cols>
    <col min="1" max="1" width="4.33203125" style="1" customWidth="1"/>
    <col min="2" max="2" width="47.5546875" style="2" customWidth="1"/>
    <col min="3" max="3" width="18.5546875" style="3" customWidth="1"/>
    <col min="4" max="4" width="4.88671875" style="1" bestFit="1" customWidth="1"/>
    <col min="5" max="5" width="12.88671875" style="6" bestFit="1" customWidth="1"/>
    <col min="6" max="6" width="5.88671875" style="1" customWidth="1"/>
    <col min="7" max="8" width="15.109375" style="6" customWidth="1"/>
    <col min="9" max="9" width="15.109375" style="7" customWidth="1"/>
    <col min="10" max="10" width="5.88671875" style="7" customWidth="1"/>
    <col min="11" max="13" width="15.109375" style="7" customWidth="1"/>
    <col min="14" max="14" width="5.88671875" style="7" customWidth="1"/>
    <col min="15" max="20" width="15.109375" style="7" customWidth="1"/>
    <col min="21" max="21" width="19" style="1" customWidth="1"/>
    <col min="22" max="22" width="13.33203125" style="1" hidden="1" customWidth="1"/>
    <col min="23" max="16384" width="9.33203125" style="1"/>
  </cols>
  <sheetData>
    <row r="1" spans="1:22">
      <c r="T1" s="7" t="s">
        <v>31</v>
      </c>
    </row>
    <row r="2" spans="1:22" ht="84" customHeight="1">
      <c r="A2" s="81" t="s">
        <v>24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2" ht="13.8" thickBot="1"/>
    <row r="4" spans="1:22" s="15" customFormat="1" ht="14.4" customHeight="1" thickBot="1">
      <c r="A4" s="8"/>
      <c r="B4" s="9"/>
      <c r="C4" s="10"/>
      <c r="D4" s="8"/>
      <c r="E4" s="11"/>
      <c r="F4" s="12" t="s">
        <v>23</v>
      </c>
      <c r="G4" s="13"/>
      <c r="H4" s="13"/>
      <c r="I4" s="14"/>
      <c r="J4" s="82" t="s">
        <v>26</v>
      </c>
      <c r="K4" s="83"/>
      <c r="L4" s="83"/>
      <c r="M4" s="84"/>
      <c r="N4" s="85" t="s">
        <v>27</v>
      </c>
      <c r="O4" s="86"/>
      <c r="P4" s="86"/>
      <c r="Q4" s="87"/>
      <c r="R4" s="66"/>
      <c r="S4" s="66"/>
      <c r="T4" s="66"/>
    </row>
    <row r="5" spans="1:22" s="15" customFormat="1" ht="12.45" customHeight="1">
      <c r="A5" s="88" t="s">
        <v>10</v>
      </c>
      <c r="B5" s="98" t="s">
        <v>4</v>
      </c>
      <c r="C5" s="101" t="s">
        <v>0</v>
      </c>
      <c r="D5" s="104" t="s">
        <v>1</v>
      </c>
      <c r="E5" s="110" t="s">
        <v>3</v>
      </c>
      <c r="F5" s="88" t="s">
        <v>2</v>
      </c>
      <c r="G5" s="107" t="s">
        <v>14</v>
      </c>
      <c r="H5" s="107" t="s">
        <v>15</v>
      </c>
      <c r="I5" s="95" t="s">
        <v>16</v>
      </c>
      <c r="J5" s="88" t="s">
        <v>2</v>
      </c>
      <c r="K5" s="91" t="s">
        <v>14</v>
      </c>
      <c r="L5" s="91" t="s">
        <v>15</v>
      </c>
      <c r="M5" s="79" t="s">
        <v>16</v>
      </c>
      <c r="N5" s="88" t="s">
        <v>2</v>
      </c>
      <c r="O5" s="91" t="s">
        <v>14</v>
      </c>
      <c r="P5" s="91" t="s">
        <v>15</v>
      </c>
      <c r="Q5" s="79" t="s">
        <v>16</v>
      </c>
      <c r="R5" s="75" t="s">
        <v>28</v>
      </c>
      <c r="S5" s="77" t="s">
        <v>29</v>
      </c>
      <c r="T5" s="79" t="s">
        <v>30</v>
      </c>
    </row>
    <row r="6" spans="1:22" s="15" customFormat="1" ht="13.8">
      <c r="A6" s="89"/>
      <c r="B6" s="99"/>
      <c r="C6" s="102"/>
      <c r="D6" s="105"/>
      <c r="E6" s="111"/>
      <c r="F6" s="89"/>
      <c r="G6" s="108"/>
      <c r="H6" s="108"/>
      <c r="I6" s="96"/>
      <c r="J6" s="89"/>
      <c r="K6" s="92"/>
      <c r="L6" s="92"/>
      <c r="M6" s="80"/>
      <c r="N6" s="89"/>
      <c r="O6" s="92"/>
      <c r="P6" s="92"/>
      <c r="Q6" s="80"/>
      <c r="R6" s="76"/>
      <c r="S6" s="78"/>
      <c r="T6" s="80"/>
      <c r="V6" s="15">
        <v>4.6371000000000002</v>
      </c>
    </row>
    <row r="7" spans="1:22" s="15" customFormat="1" ht="14.4" thickBot="1">
      <c r="A7" s="90"/>
      <c r="B7" s="100"/>
      <c r="C7" s="103"/>
      <c r="D7" s="106"/>
      <c r="E7" s="112"/>
      <c r="F7" s="90"/>
      <c r="G7" s="109"/>
      <c r="H7" s="109"/>
      <c r="I7" s="97"/>
      <c r="J7" s="90"/>
      <c r="K7" s="93"/>
      <c r="L7" s="93"/>
      <c r="M7" s="94"/>
      <c r="N7" s="90"/>
      <c r="O7" s="93"/>
      <c r="P7" s="93"/>
      <c r="Q7" s="94"/>
      <c r="R7" s="76"/>
      <c r="S7" s="78"/>
      <c r="T7" s="80"/>
    </row>
    <row r="8" spans="1:22" s="15" customFormat="1" ht="15" customHeight="1">
      <c r="A8" s="56">
        <v>1</v>
      </c>
      <c r="B8" s="57" t="s">
        <v>11</v>
      </c>
      <c r="C8" s="58" t="s">
        <v>12</v>
      </c>
      <c r="D8" s="59" t="s">
        <v>6</v>
      </c>
      <c r="E8" s="60"/>
      <c r="F8" s="61">
        <v>6</v>
      </c>
      <c r="G8" s="62">
        <f t="shared" ref="G8:G13" si="0">H8/1.23</f>
        <v>0</v>
      </c>
      <c r="H8" s="62">
        <f t="shared" ref="H8:H13" si="1">E8*F8</f>
        <v>0</v>
      </c>
      <c r="I8" s="63">
        <f t="shared" ref="I8:I13" si="2">G8/EURO</f>
        <v>0</v>
      </c>
      <c r="J8" s="56">
        <v>2</v>
      </c>
      <c r="K8" s="64">
        <f t="shared" ref="K8:K12" si="3">L8/1.23</f>
        <v>0</v>
      </c>
      <c r="L8" s="64">
        <f t="shared" ref="L8:L12" si="4">J8*E8</f>
        <v>0</v>
      </c>
      <c r="M8" s="65">
        <f t="shared" ref="M8:M12" si="5">K8/EURO</f>
        <v>0</v>
      </c>
      <c r="N8" s="56">
        <f t="shared" ref="N8:Q12" si="6">F8+J8</f>
        <v>8</v>
      </c>
      <c r="O8" s="64">
        <f t="shared" si="6"/>
        <v>0</v>
      </c>
      <c r="P8" s="64">
        <f t="shared" si="6"/>
        <v>0</v>
      </c>
      <c r="Q8" s="65">
        <f t="shared" si="6"/>
        <v>0</v>
      </c>
      <c r="R8" s="67"/>
      <c r="S8" s="68"/>
      <c r="T8" s="21"/>
    </row>
    <row r="9" spans="1:22" s="15" customFormat="1" ht="15" customHeight="1">
      <c r="A9" s="16">
        <v>2</v>
      </c>
      <c r="B9" s="45" t="s">
        <v>7</v>
      </c>
      <c r="C9" s="25" t="s">
        <v>8</v>
      </c>
      <c r="D9" s="26" t="s">
        <v>5</v>
      </c>
      <c r="E9" s="22"/>
      <c r="F9" s="16">
        <v>7</v>
      </c>
      <c r="G9" s="23">
        <f t="shared" si="0"/>
        <v>0</v>
      </c>
      <c r="H9" s="23">
        <f t="shared" si="1"/>
        <v>0</v>
      </c>
      <c r="I9" s="24">
        <f t="shared" si="2"/>
        <v>0</v>
      </c>
      <c r="J9" s="16">
        <v>0</v>
      </c>
      <c r="K9" s="20">
        <f t="shared" si="3"/>
        <v>0</v>
      </c>
      <c r="L9" s="20">
        <f t="shared" si="4"/>
        <v>0</v>
      </c>
      <c r="M9" s="21">
        <f t="shared" si="5"/>
        <v>0</v>
      </c>
      <c r="N9" s="16">
        <f t="shared" si="6"/>
        <v>7</v>
      </c>
      <c r="O9" s="20">
        <f t="shared" si="6"/>
        <v>0</v>
      </c>
      <c r="P9" s="20">
        <f t="shared" si="6"/>
        <v>0</v>
      </c>
      <c r="Q9" s="21">
        <f t="shared" si="6"/>
        <v>0</v>
      </c>
      <c r="R9" s="67"/>
      <c r="S9" s="68"/>
      <c r="T9" s="21"/>
    </row>
    <row r="10" spans="1:22" s="15" customFormat="1" ht="27.6">
      <c r="A10" s="16">
        <v>3</v>
      </c>
      <c r="B10" s="45" t="s">
        <v>9</v>
      </c>
      <c r="C10" s="27" t="s">
        <v>19</v>
      </c>
      <c r="D10" s="26" t="s">
        <v>5</v>
      </c>
      <c r="E10" s="22"/>
      <c r="F10" s="16">
        <v>15</v>
      </c>
      <c r="G10" s="23">
        <f t="shared" si="0"/>
        <v>0</v>
      </c>
      <c r="H10" s="23">
        <f t="shared" si="1"/>
        <v>0</v>
      </c>
      <c r="I10" s="24">
        <f t="shared" si="2"/>
        <v>0</v>
      </c>
      <c r="J10" s="19">
        <v>5</v>
      </c>
      <c r="K10" s="20">
        <f t="shared" si="3"/>
        <v>0</v>
      </c>
      <c r="L10" s="20">
        <f t="shared" si="4"/>
        <v>0</v>
      </c>
      <c r="M10" s="21">
        <f t="shared" si="5"/>
        <v>0</v>
      </c>
      <c r="N10" s="16">
        <f t="shared" si="6"/>
        <v>20</v>
      </c>
      <c r="O10" s="20">
        <f t="shared" si="6"/>
        <v>0</v>
      </c>
      <c r="P10" s="20">
        <f t="shared" si="6"/>
        <v>0</v>
      </c>
      <c r="Q10" s="21">
        <f t="shared" si="6"/>
        <v>0</v>
      </c>
      <c r="R10" s="67"/>
      <c r="S10" s="68"/>
      <c r="T10" s="21"/>
    </row>
    <row r="11" spans="1:22" s="15" customFormat="1" ht="15" customHeight="1">
      <c r="A11" s="16">
        <v>4</v>
      </c>
      <c r="B11" s="46" t="s">
        <v>17</v>
      </c>
      <c r="C11" s="28" t="s">
        <v>18</v>
      </c>
      <c r="D11" s="29" t="s">
        <v>5</v>
      </c>
      <c r="E11" s="22"/>
      <c r="F11" s="30">
        <v>10</v>
      </c>
      <c r="G11" s="23">
        <f t="shared" si="0"/>
        <v>0</v>
      </c>
      <c r="H11" s="23">
        <f t="shared" si="1"/>
        <v>0</v>
      </c>
      <c r="I11" s="24">
        <f t="shared" si="2"/>
        <v>0</v>
      </c>
      <c r="J11" s="31">
        <v>5</v>
      </c>
      <c r="K11" s="20">
        <f t="shared" si="3"/>
        <v>0</v>
      </c>
      <c r="L11" s="20">
        <f t="shared" si="4"/>
        <v>0</v>
      </c>
      <c r="M11" s="21">
        <f t="shared" si="5"/>
        <v>0</v>
      </c>
      <c r="N11" s="16">
        <f t="shared" si="6"/>
        <v>15</v>
      </c>
      <c r="O11" s="20">
        <f t="shared" si="6"/>
        <v>0</v>
      </c>
      <c r="P11" s="20">
        <f t="shared" si="6"/>
        <v>0</v>
      </c>
      <c r="Q11" s="21">
        <f t="shared" si="6"/>
        <v>0</v>
      </c>
      <c r="R11" s="67"/>
      <c r="S11" s="68"/>
      <c r="T11" s="21"/>
    </row>
    <row r="12" spans="1:22" s="15" customFormat="1" ht="27.6">
      <c r="A12" s="16">
        <v>5</v>
      </c>
      <c r="B12" s="32" t="s">
        <v>22</v>
      </c>
      <c r="C12" s="17" t="s">
        <v>21</v>
      </c>
      <c r="D12" s="18" t="s">
        <v>6</v>
      </c>
      <c r="E12" s="22"/>
      <c r="F12" s="19">
        <v>20</v>
      </c>
      <c r="G12" s="23">
        <f t="shared" si="0"/>
        <v>0</v>
      </c>
      <c r="H12" s="23">
        <f t="shared" si="1"/>
        <v>0</v>
      </c>
      <c r="I12" s="24">
        <f t="shared" si="2"/>
        <v>0</v>
      </c>
      <c r="J12" s="16">
        <v>5</v>
      </c>
      <c r="K12" s="20">
        <f t="shared" si="3"/>
        <v>0</v>
      </c>
      <c r="L12" s="20">
        <f t="shared" si="4"/>
        <v>0</v>
      </c>
      <c r="M12" s="21">
        <f t="shared" si="5"/>
        <v>0</v>
      </c>
      <c r="N12" s="16">
        <f t="shared" si="6"/>
        <v>25</v>
      </c>
      <c r="O12" s="20">
        <f t="shared" si="6"/>
        <v>0</v>
      </c>
      <c r="P12" s="20">
        <f t="shared" si="6"/>
        <v>0</v>
      </c>
      <c r="Q12" s="21">
        <f t="shared" si="6"/>
        <v>0</v>
      </c>
      <c r="R12" s="67"/>
      <c r="S12" s="68"/>
      <c r="T12" s="21"/>
    </row>
    <row r="13" spans="1:22" s="15" customFormat="1" ht="15" customHeight="1" thickBot="1">
      <c r="A13" s="33">
        <v>6</v>
      </c>
      <c r="B13" s="34" t="s">
        <v>25</v>
      </c>
      <c r="C13" s="35" t="s">
        <v>13</v>
      </c>
      <c r="D13" s="36" t="s">
        <v>5</v>
      </c>
      <c r="E13" s="37"/>
      <c r="F13" s="38">
        <v>20</v>
      </c>
      <c r="G13" s="39">
        <f t="shared" si="0"/>
        <v>0</v>
      </c>
      <c r="H13" s="39">
        <f t="shared" si="1"/>
        <v>0</v>
      </c>
      <c r="I13" s="40">
        <f t="shared" si="2"/>
        <v>0</v>
      </c>
      <c r="J13" s="41">
        <v>5</v>
      </c>
      <c r="K13" s="42">
        <f t="shared" ref="K13" si="7">L13/1.23</f>
        <v>0</v>
      </c>
      <c r="L13" s="42">
        <f t="shared" ref="L13" si="8">J13*E13</f>
        <v>0</v>
      </c>
      <c r="M13" s="43">
        <f t="shared" ref="M13" si="9">K13/EURO</f>
        <v>0</v>
      </c>
      <c r="N13" s="33">
        <f t="shared" ref="N13" si="10">F13+J13</f>
        <v>25</v>
      </c>
      <c r="O13" s="42">
        <f t="shared" ref="O13" si="11">G13+K13</f>
        <v>0</v>
      </c>
      <c r="P13" s="42">
        <f t="shared" ref="P13:P14" si="12">H13+L13</f>
        <v>0</v>
      </c>
      <c r="Q13" s="43">
        <f t="shared" ref="Q13:Q14" si="13">I13+M13</f>
        <v>0</v>
      </c>
      <c r="R13" s="69"/>
      <c r="S13" s="70"/>
      <c r="T13" s="71"/>
    </row>
    <row r="14" spans="1:22" s="44" customFormat="1" ht="15" customHeight="1" thickBot="1">
      <c r="A14" s="47"/>
      <c r="B14" s="48" t="s">
        <v>20</v>
      </c>
      <c r="C14" s="48"/>
      <c r="D14" s="49"/>
      <c r="E14" s="50"/>
      <c r="F14" s="51"/>
      <c r="G14" s="52">
        <f>SUM(G8:G13)</f>
        <v>0</v>
      </c>
      <c r="H14" s="52">
        <f>SUM(H8:H13)</f>
        <v>0</v>
      </c>
      <c r="I14" s="53">
        <f>SUM(I8:I13)</f>
        <v>0</v>
      </c>
      <c r="J14" s="52"/>
      <c r="K14" s="52">
        <f>SUM(K8:K13)</f>
        <v>0</v>
      </c>
      <c r="L14" s="52">
        <f>SUM(L8:L13)</f>
        <v>0</v>
      </c>
      <c r="M14" s="53">
        <f>SUM(M8:M13)</f>
        <v>0</v>
      </c>
      <c r="N14" s="54"/>
      <c r="O14" s="55">
        <f>G14+K14</f>
        <v>0</v>
      </c>
      <c r="P14" s="52">
        <f t="shared" si="12"/>
        <v>0</v>
      </c>
      <c r="Q14" s="53">
        <f t="shared" si="13"/>
        <v>0</v>
      </c>
      <c r="R14" s="72"/>
      <c r="S14" s="73"/>
      <c r="T14" s="74"/>
    </row>
    <row r="15" spans="1:22" ht="15" customHeight="1">
      <c r="E15" s="5"/>
      <c r="G15" s="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2" ht="15" customHeight="1"/>
  </sheetData>
  <autoFilter ref="A5:I65"/>
  <mergeCells count="23">
    <mergeCell ref="B5:B7"/>
    <mergeCell ref="C5:C7"/>
    <mergeCell ref="D5:D7"/>
    <mergeCell ref="F5:F7"/>
    <mergeCell ref="H5:H7"/>
    <mergeCell ref="E5:E7"/>
    <mergeCell ref="G5:G7"/>
    <mergeCell ref="R5:R7"/>
    <mergeCell ref="S5:S7"/>
    <mergeCell ref="T5:T7"/>
    <mergeCell ref="A2:T2"/>
    <mergeCell ref="J4:M4"/>
    <mergeCell ref="N4:Q4"/>
    <mergeCell ref="J5:J7"/>
    <mergeCell ref="K5:K7"/>
    <mergeCell ref="L5:L7"/>
    <mergeCell ref="M5:M7"/>
    <mergeCell ref="N5:N7"/>
    <mergeCell ref="O5:O7"/>
    <mergeCell ref="P5:P7"/>
    <mergeCell ref="Q5:Q7"/>
    <mergeCell ref="I5:I7"/>
    <mergeCell ref="A5:A7"/>
  </mergeCells>
  <phoneticPr fontId="4" type="noConversion"/>
  <conditionalFormatting sqref="B8">
    <cfRule type="duplicateValues" dxfId="8" priority="12"/>
  </conditionalFormatting>
  <conditionalFormatting sqref="B81:B1048576 B5:B7 B9:B13">
    <cfRule type="duplicateValues" dxfId="7" priority="248"/>
  </conditionalFormatting>
  <conditionalFormatting sqref="C8">
    <cfRule type="duplicateValues" dxfId="6" priority="13"/>
    <cfRule type="duplicateValues" dxfId="5" priority="14"/>
  </conditionalFormatting>
  <conditionalFormatting sqref="C81:C1048576 C5:C7 C9:C13">
    <cfRule type="duplicateValues" dxfId="4" priority="260"/>
    <cfRule type="duplicateValues" dxfId="3" priority="261"/>
  </conditionalFormatting>
  <conditionalFormatting sqref="B14">
    <cfRule type="duplicateValues" dxfId="2" priority="262"/>
  </conditionalFormatting>
  <conditionalFormatting sqref="C14">
    <cfRule type="duplicateValues" dxfId="1" priority="265"/>
    <cfRule type="duplicateValues" dxfId="0" priority="266"/>
  </conditionalFormatting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C849760-9966-4383-8CF1-A6AAA77B93A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ALL</vt:lpstr>
      <vt:lpstr>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2025-04-08T04:44:26Z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658fab4b-102f-4cff-833a-dea146957081</vt:lpwstr>
  </property>
  <property fmtid="{D5CDD505-2E9C-101B-9397-08002B2CF9AE}" pid="3" name="bjSaver">
    <vt:lpwstr>4pn+lBuxtj0TR5LtuTezxkmyiw6ujvEe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10.68.202.228</vt:lpwstr>
  </property>
</Properties>
</file>